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live\Documents\"/>
    </mc:Choice>
  </mc:AlternateContent>
  <xr:revisionPtr revIDLastSave="0" documentId="8_{36DE305E-ECB8-48C6-9271-0E40D7F1B9F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2022 Budget" sheetId="1" r:id="rId1"/>
    <sheet name="Grant Detail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E13" i="2"/>
  <c r="H18" i="1" l="1"/>
  <c r="I78" i="1" l="1"/>
  <c r="H78" i="1"/>
  <c r="I74" i="1"/>
  <c r="H74" i="1"/>
  <c r="H52" i="1"/>
  <c r="H48" i="1"/>
  <c r="I29" i="1"/>
  <c r="H29" i="1"/>
  <c r="I112" i="1" l="1"/>
  <c r="I113" i="1" s="1"/>
  <c r="H112" i="1"/>
  <c r="H113" i="1" s="1"/>
  <c r="F29" i="1"/>
  <c r="F112" i="1" l="1"/>
  <c r="F113" i="1" s="1"/>
  <c r="E112" i="1"/>
  <c r="E29" i="1"/>
  <c r="E113" i="1" l="1"/>
</calcChain>
</file>

<file path=xl/sharedStrings.xml><?xml version="1.0" encoding="utf-8"?>
<sst xmlns="http://schemas.openxmlformats.org/spreadsheetml/2006/main" count="136" uniqueCount="129">
  <si>
    <t>Account Name</t>
  </si>
  <si>
    <t>Membership Dues</t>
  </si>
  <si>
    <t>Blazing Star Membership</t>
  </si>
  <si>
    <t>Appeal Campaigns</t>
  </si>
  <si>
    <t>Other Designated Donations</t>
  </si>
  <si>
    <t>General Donations</t>
  </si>
  <si>
    <t>In Honor Of / On Behalf Of</t>
  </si>
  <si>
    <t>Unrestricted Interest</t>
  </si>
  <si>
    <t>Investment Capital Gain/Loss</t>
  </si>
  <si>
    <t>Stewardship Income (Farm)</t>
  </si>
  <si>
    <t>Admin Fees for Grants &amp; Projects</t>
  </si>
  <si>
    <t>RSM Entry Fees</t>
  </si>
  <si>
    <t>RSM Sponsorship Donations</t>
  </si>
  <si>
    <t>Plant Sale Income</t>
  </si>
  <si>
    <t>Rental Income (Warbler Crossing House)</t>
  </si>
  <si>
    <t>Other Merchandise Sales Income</t>
  </si>
  <si>
    <t>Nature is Calling</t>
  </si>
  <si>
    <t>Taxes</t>
  </si>
  <si>
    <t>Business Fees</t>
  </si>
  <si>
    <t>Contribution Trans. Fee</t>
  </si>
  <si>
    <t>Administrative Expenses</t>
  </si>
  <si>
    <t>Software Expenses</t>
  </si>
  <si>
    <t>Insurance (not vehicle)</t>
  </si>
  <si>
    <t>Copying/Printing</t>
  </si>
  <si>
    <t>Postage (not solicitation)</t>
  </si>
  <si>
    <t>Dues (other organizations)</t>
  </si>
  <si>
    <t>Administrative Supplies</t>
  </si>
  <si>
    <t>Executive Director Salaries</t>
  </si>
  <si>
    <t xml:space="preserve">   Executive Director Salary</t>
  </si>
  <si>
    <t xml:space="preserve">   Executive Director Withholding</t>
  </si>
  <si>
    <t xml:space="preserve">   Executive Director Misc Payroll Expenses</t>
  </si>
  <si>
    <t xml:space="preserve">   Executive Director Payroll Taxes Paid</t>
  </si>
  <si>
    <t>Bookkeeper Pay</t>
  </si>
  <si>
    <t>Legal Fees</t>
  </si>
  <si>
    <t>Appraisal Fees</t>
  </si>
  <si>
    <t xml:space="preserve">   Executive Director Development</t>
  </si>
  <si>
    <t xml:space="preserve">   Board Development</t>
  </si>
  <si>
    <t xml:space="preserve">   Hourly Employee Development</t>
  </si>
  <si>
    <t xml:space="preserve">   Natural Areas Staff Development</t>
  </si>
  <si>
    <t>Employee Clothing Allowance</t>
  </si>
  <si>
    <t xml:space="preserve">   Peyton Clothing Allowance</t>
  </si>
  <si>
    <t xml:space="preserve">   Maes Clothing Allowance</t>
  </si>
  <si>
    <t>General Merchandise Expenses</t>
  </si>
  <si>
    <t>Vehicle Expenses</t>
  </si>
  <si>
    <t>Natural Areas Salaries</t>
  </si>
  <si>
    <t xml:space="preserve">   Employee Withholding</t>
  </si>
  <si>
    <t xml:space="preserve">   Misc Payroll Expenses</t>
  </si>
  <si>
    <t xml:space="preserve">   Payroll Taxes Paid</t>
  </si>
  <si>
    <t>Other Stewardship Pay &amp; Expenses</t>
  </si>
  <si>
    <t>Lake Land Student Opportunity Program (SOE)</t>
  </si>
  <si>
    <t>Stewardship Equipment</t>
  </si>
  <si>
    <t>Stewardship Supplies</t>
  </si>
  <si>
    <t>Volunteer Expenses</t>
  </si>
  <si>
    <t xml:space="preserve">   Warbler Ridges Maintenance (ER &amp; WRCA)</t>
  </si>
  <si>
    <t xml:space="preserve">   Warbler Crossing Maintenance</t>
  </si>
  <si>
    <t>RSM Expenses</t>
  </si>
  <si>
    <t>Plant Sale Expenses</t>
  </si>
  <si>
    <t>Fundraising Expenses</t>
  </si>
  <si>
    <t>Fundraising Events</t>
  </si>
  <si>
    <t>GPF Meeting Expenses</t>
  </si>
  <si>
    <t>Outreach Expenses (Public Events)</t>
  </si>
  <si>
    <t>Signage</t>
  </si>
  <si>
    <t>BL Grant Ambraw Woods Stewardship</t>
  </si>
  <si>
    <t>TCF WBS Acquisition &amp; WR 2017-2021</t>
  </si>
  <si>
    <t>Hoopeston Mitigation Project</t>
  </si>
  <si>
    <t>Warbler Bluff Frantz Restoration</t>
  </si>
  <si>
    <t>IDNR - Multi-site Stewardship Pay</t>
  </si>
  <si>
    <t>IDNR NASA Grant</t>
  </si>
  <si>
    <t>Audit</t>
  </si>
  <si>
    <t>Payroll Taxes, etc</t>
  </si>
  <si>
    <t>Unemployment - All Staff</t>
  </si>
  <si>
    <t>Admin Equipment</t>
  </si>
  <si>
    <t>Board Goal</t>
  </si>
  <si>
    <t>BL Ambraw Woods</t>
  </si>
  <si>
    <t>*1 - Known Grants for 2022</t>
  </si>
  <si>
    <t>*2 - Unspent Grants from 2021</t>
  </si>
  <si>
    <t>WR Stewardship</t>
  </si>
  <si>
    <t>LFF Warbler Bottoms</t>
  </si>
  <si>
    <t>?</t>
  </si>
  <si>
    <t>NAAF</t>
  </si>
  <si>
    <t>NASA Equip</t>
  </si>
  <si>
    <t>NASA Supplies</t>
  </si>
  <si>
    <t>Loda/Morgan</t>
  </si>
  <si>
    <t xml:space="preserve">   Jeff Salary</t>
  </si>
  <si>
    <t>ICECF Amenities (Aspen Trail)</t>
  </si>
  <si>
    <t>APEX 17.1</t>
  </si>
  <si>
    <t>Brookfield/Burnett</t>
  </si>
  <si>
    <t>Brookfield/WBluff</t>
  </si>
  <si>
    <t>NASA Staff</t>
  </si>
  <si>
    <t>(out of $31K)</t>
  </si>
  <si>
    <t>EQIP - 3 years</t>
  </si>
  <si>
    <t>$20K staff</t>
  </si>
  <si>
    <t>$1,200 for 2022</t>
  </si>
  <si>
    <t>$2800 for staff in 2022</t>
  </si>
  <si>
    <t>APEX Hoopeston</t>
  </si>
  <si>
    <r>
      <rPr>
        <sz val="11"/>
        <color rgb="FFFF0000"/>
        <rFont val="Calibri"/>
        <family val="2"/>
        <scheme val="minor"/>
      </rPr>
      <t>Red</t>
    </r>
    <r>
      <rPr>
        <sz val="11"/>
        <color indexed="8"/>
        <rFont val="Calibri"/>
        <family val="2"/>
        <scheme val="minor"/>
      </rPr>
      <t xml:space="preserve"> numbers = amount available for natural areas staff</t>
    </r>
  </si>
  <si>
    <t>available for NA staff</t>
  </si>
  <si>
    <t>Admin Hourly - Jeremy</t>
  </si>
  <si>
    <t>Possible Grants for 2022</t>
  </si>
  <si>
    <t>Staff and vols</t>
  </si>
  <si>
    <t>Prospect/Wind Grant</t>
  </si>
  <si>
    <t>ICECF Bluff/Crossing Stewardship</t>
  </si>
  <si>
    <t>LFF WBS &amp; WB Stewardship</t>
  </si>
  <si>
    <t>ICECF Amenities Grant - Aspen Trail</t>
  </si>
  <si>
    <t>2022 Portion of Grants</t>
  </si>
  <si>
    <t>Above</t>
  </si>
  <si>
    <t>Burnett Restoration</t>
  </si>
  <si>
    <t>Apex 17.1 acres Mitigation</t>
  </si>
  <si>
    <t>Internal Income</t>
  </si>
  <si>
    <t>Restricted Income</t>
  </si>
  <si>
    <t>Above (footnote 1)</t>
  </si>
  <si>
    <t xml:space="preserve">                            2022 Budget</t>
  </si>
  <si>
    <t>2021 Actual Income and Expenses</t>
  </si>
  <si>
    <t>through Oct 31, 2021</t>
  </si>
  <si>
    <t>Technical Services - Volunteers</t>
  </si>
  <si>
    <t xml:space="preserve">   Total Income</t>
  </si>
  <si>
    <t xml:space="preserve">     INCOME</t>
  </si>
  <si>
    <t xml:space="preserve">     EXPENSES</t>
  </si>
  <si>
    <t xml:space="preserve">     TOTAL EXPENSES</t>
  </si>
  <si>
    <t xml:space="preserve">          NET INCOME/LOSS</t>
  </si>
  <si>
    <t xml:space="preserve">   Volunteer Development</t>
  </si>
  <si>
    <t>TCF WBS Equipment Lease 2021</t>
  </si>
  <si>
    <r>
      <t xml:space="preserve">                                                                                                       </t>
    </r>
    <r>
      <rPr>
        <b/>
        <sz val="14"/>
        <color indexed="8"/>
        <rFont val="Calibri"/>
        <family val="2"/>
        <scheme val="minor"/>
      </rPr>
      <t xml:space="preserve">       Proposed Budget for 2022</t>
    </r>
  </si>
  <si>
    <t xml:space="preserve">                           2021 Budget</t>
  </si>
  <si>
    <t>#1 - "Above" means that the expense for this project</t>
  </si>
  <si>
    <t xml:space="preserve">         is included in the Natural Areas Salaries</t>
  </si>
  <si>
    <t xml:space="preserve">         on lines 71-81 (Column I) above</t>
  </si>
  <si>
    <t xml:space="preserve">   Jill Salary</t>
  </si>
  <si>
    <t xml:space="preserve">   Payroll Taxes,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</si>
</sst>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color theme="4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0" fontId="0" fillId="0" borderId="0" xfId="0" quotePrefix="1"/>
    <xf numFmtId="3" fontId="0" fillId="0" borderId="2" xfId="0" applyNumberFormat="1" applyBorder="1"/>
    <xf numFmtId="3" fontId="0" fillId="0" borderId="3" xfId="0" applyNumberFormat="1" applyBorder="1"/>
    <xf numFmtId="0" fontId="3" fillId="0" borderId="0" xfId="0" applyFont="1" applyFill="1"/>
    <xf numFmtId="0" fontId="3" fillId="0" borderId="0" xfId="0" applyFont="1"/>
    <xf numFmtId="0" fontId="0" fillId="0" borderId="4" xfId="0" applyBorder="1"/>
    <xf numFmtId="0" fontId="2" fillId="0" borderId="4" xfId="0" applyFont="1" applyBorder="1"/>
    <xf numFmtId="3" fontId="3" fillId="0" borderId="4" xfId="0" applyNumberFormat="1" applyFont="1" applyFill="1" applyBorder="1"/>
    <xf numFmtId="0" fontId="0" fillId="0" borderId="0" xfId="0"/>
    <xf numFmtId="3" fontId="0" fillId="0" borderId="4" xfId="0" applyNumberFormat="1" applyBorder="1"/>
    <xf numFmtId="3" fontId="2" fillId="0" borderId="4" xfId="0" applyNumberFormat="1" applyFont="1" applyBorder="1"/>
    <xf numFmtId="0" fontId="4" fillId="0" borderId="0" xfId="0" applyFont="1"/>
    <xf numFmtId="3" fontId="4" fillId="0" borderId="4" xfId="0" applyNumberFormat="1" applyFont="1" applyBorder="1"/>
    <xf numFmtId="3" fontId="4" fillId="0" borderId="0" xfId="0" applyNumberFormat="1" applyFont="1"/>
    <xf numFmtId="0" fontId="0" fillId="0" borderId="0" xfId="0"/>
    <xf numFmtId="0" fontId="6" fillId="0" borderId="0" xfId="0" applyFont="1"/>
    <xf numFmtId="0" fontId="0" fillId="0" borderId="0" xfId="0" applyAlignment="1">
      <alignment horizontal="left"/>
    </xf>
    <xf numFmtId="3" fontId="0" fillId="3" borderId="0" xfId="0" applyNumberFormat="1" applyFill="1"/>
    <xf numFmtId="3" fontId="0" fillId="0" borderId="0" xfId="0" applyNumberFormat="1" applyFill="1"/>
    <xf numFmtId="0" fontId="1" fillId="0" borderId="0" xfId="0" applyFont="1" applyFill="1"/>
    <xf numFmtId="0" fontId="2" fillId="0" borderId="0" xfId="0" applyFont="1"/>
    <xf numFmtId="4" fontId="0" fillId="0" borderId="0" xfId="0" applyNumberFormat="1" applyFill="1" applyBorder="1" applyAlignment="1">
      <alignment horizontal="right"/>
    </xf>
    <xf numFmtId="0" fontId="0" fillId="2" borderId="0" xfId="0" applyFill="1"/>
    <xf numFmtId="4" fontId="7" fillId="0" borderId="1" xfId="0" applyNumberFormat="1" applyFont="1" applyFill="1" applyBorder="1" applyAlignment="1">
      <alignment horizontal="right"/>
    </xf>
    <xf numFmtId="3" fontId="2" fillId="0" borderId="3" xfId="0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" fontId="0" fillId="3" borderId="0" xfId="0" applyNumberForma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18"/>
  <sheetViews>
    <sheetView tabSelected="1" workbookViewId="0">
      <pane ySplit="5" topLeftCell="A57" activePane="bottomLeft" state="frozen"/>
      <selection pane="bottomLeft" activeCell="A2" sqref="A2:C2"/>
    </sheetView>
  </sheetViews>
  <sheetFormatPr defaultRowHeight="15" x14ac:dyDescent="0.25"/>
  <cols>
    <col min="1" max="1" width="44.42578125" customWidth="1"/>
    <col min="2" max="2" width="3.5703125" customWidth="1"/>
    <col min="3" max="3" width="30.85546875" customWidth="1"/>
    <col min="4" max="4" width="6.7109375" customWidth="1"/>
    <col min="5" max="5" width="16.42578125" style="3" customWidth="1"/>
    <col min="6" max="6" width="17.85546875" style="3" customWidth="1"/>
    <col min="7" max="7" width="5.7109375" customWidth="1"/>
    <col min="8" max="8" width="16.85546875" style="3" customWidth="1"/>
    <col min="9" max="9" width="17.7109375" style="3" customWidth="1"/>
    <col min="10" max="10" width="9.140625" style="11"/>
    <col min="11" max="11" width="13.5703125" customWidth="1"/>
  </cols>
  <sheetData>
    <row r="2" spans="1:16" ht="18.75" x14ac:dyDescent="0.3">
      <c r="A2" s="36" t="s">
        <v>122</v>
      </c>
      <c r="B2" s="36"/>
      <c r="C2" s="36"/>
    </row>
    <row r="3" spans="1:16" x14ac:dyDescent="0.25">
      <c r="A3" s="36"/>
      <c r="B3" s="36"/>
      <c r="C3" s="36"/>
    </row>
    <row r="4" spans="1:16" x14ac:dyDescent="0.25">
      <c r="C4" s="31" t="s">
        <v>112</v>
      </c>
      <c r="D4" s="28"/>
      <c r="E4" s="5" t="s">
        <v>123</v>
      </c>
      <c r="G4" s="28"/>
      <c r="H4" s="5" t="s">
        <v>111</v>
      </c>
    </row>
    <row r="5" spans="1:16" x14ac:dyDescent="0.25">
      <c r="A5" s="25" t="s">
        <v>0</v>
      </c>
      <c r="B5" s="25"/>
      <c r="C5" s="32" t="s">
        <v>113</v>
      </c>
      <c r="D5" s="28"/>
      <c r="E5" s="4" t="s">
        <v>108</v>
      </c>
      <c r="F5" s="4" t="s">
        <v>109</v>
      </c>
      <c r="G5" s="28"/>
      <c r="H5" s="4" t="s">
        <v>108</v>
      </c>
      <c r="I5" s="4" t="s">
        <v>109</v>
      </c>
    </row>
    <row r="6" spans="1:16" x14ac:dyDescent="0.25">
      <c r="A6" s="37" t="s">
        <v>116</v>
      </c>
      <c r="B6" s="37"/>
      <c r="C6" s="37"/>
      <c r="D6" s="28"/>
      <c r="G6" s="28"/>
    </row>
    <row r="7" spans="1:16" x14ac:dyDescent="0.25">
      <c r="A7" t="s">
        <v>1</v>
      </c>
      <c r="C7" s="1">
        <v>16160.54</v>
      </c>
      <c r="D7" s="28"/>
      <c r="E7" s="3">
        <v>10000</v>
      </c>
      <c r="G7" s="28"/>
      <c r="H7" s="3">
        <v>14000</v>
      </c>
    </row>
    <row r="8" spans="1:16" s="2" customFormat="1" x14ac:dyDescent="0.25">
      <c r="A8" s="2" t="s">
        <v>72</v>
      </c>
      <c r="C8" s="27"/>
      <c r="D8" s="28"/>
      <c r="E8" s="3">
        <v>1000</v>
      </c>
      <c r="F8" s="3"/>
      <c r="G8" s="28"/>
      <c r="H8" s="3"/>
      <c r="I8" s="3"/>
      <c r="J8" s="15"/>
      <c r="K8" s="6"/>
      <c r="L8"/>
      <c r="N8" s="17"/>
      <c r="O8"/>
      <c r="P8"/>
    </row>
    <row r="9" spans="1:16" x14ac:dyDescent="0.25">
      <c r="A9" t="s">
        <v>2</v>
      </c>
      <c r="C9" s="1">
        <v>63989.69</v>
      </c>
      <c r="D9" s="28"/>
      <c r="E9" s="3">
        <v>55000</v>
      </c>
      <c r="G9" s="28"/>
      <c r="H9" s="3">
        <v>65000</v>
      </c>
      <c r="J9" s="15"/>
      <c r="N9" s="17"/>
      <c r="O9" s="10"/>
      <c r="P9" s="2"/>
    </row>
    <row r="10" spans="1:16" x14ac:dyDescent="0.25">
      <c r="A10" t="s">
        <v>3</v>
      </c>
      <c r="C10" s="1">
        <v>544</v>
      </c>
      <c r="D10" s="28"/>
      <c r="E10" s="3">
        <v>25000</v>
      </c>
      <c r="G10" s="28"/>
      <c r="H10" s="3">
        <v>12000</v>
      </c>
      <c r="J10" s="15"/>
      <c r="O10" s="10"/>
      <c r="P10" s="2"/>
    </row>
    <row r="11" spans="1:16" x14ac:dyDescent="0.25">
      <c r="A11" t="s">
        <v>4</v>
      </c>
      <c r="C11" s="1">
        <v>3000</v>
      </c>
      <c r="D11" s="28"/>
      <c r="E11" s="3">
        <v>5000</v>
      </c>
      <c r="G11" s="28"/>
      <c r="H11" s="3">
        <v>6000</v>
      </c>
      <c r="J11" s="15"/>
      <c r="N11" s="19"/>
      <c r="O11" s="10"/>
      <c r="P11" s="2"/>
    </row>
    <row r="12" spans="1:16" x14ac:dyDescent="0.25">
      <c r="A12" t="s">
        <v>5</v>
      </c>
      <c r="C12" s="1">
        <v>7585.75</v>
      </c>
      <c r="D12" s="28"/>
      <c r="E12" s="3">
        <v>5000</v>
      </c>
      <c r="G12" s="28"/>
      <c r="H12" s="3">
        <v>5000</v>
      </c>
      <c r="J12" s="16"/>
      <c r="O12" s="10"/>
      <c r="P12" s="2"/>
    </row>
    <row r="13" spans="1:16" x14ac:dyDescent="0.25">
      <c r="A13" t="s">
        <v>6</v>
      </c>
      <c r="C13" s="1">
        <v>3408.22</v>
      </c>
      <c r="D13" s="28"/>
      <c r="G13" s="28"/>
      <c r="J13" s="15"/>
      <c r="N13" s="17"/>
      <c r="O13" s="10"/>
      <c r="P13" s="2"/>
    </row>
    <row r="14" spans="1:16" s="20" customFormat="1" x14ac:dyDescent="0.25">
      <c r="C14" s="1"/>
      <c r="D14" s="28"/>
      <c r="E14" s="3"/>
      <c r="F14" s="3"/>
      <c r="G14" s="28"/>
      <c r="H14" s="3"/>
      <c r="I14" s="3"/>
      <c r="J14" s="15"/>
      <c r="N14" s="17"/>
      <c r="O14" s="10"/>
    </row>
    <row r="15" spans="1:16" x14ac:dyDescent="0.25">
      <c r="A15" t="s">
        <v>7</v>
      </c>
      <c r="C15" s="1">
        <v>1749.23</v>
      </c>
      <c r="D15" s="28"/>
      <c r="E15" s="3">
        <v>1000</v>
      </c>
      <c r="G15" s="28"/>
      <c r="H15" s="3">
        <v>1000</v>
      </c>
      <c r="J15" s="15"/>
      <c r="O15" s="10"/>
      <c r="P15" s="2"/>
    </row>
    <row r="16" spans="1:16" x14ac:dyDescent="0.25">
      <c r="A16" t="s">
        <v>8</v>
      </c>
      <c r="C16" s="1">
        <v>11307.53</v>
      </c>
      <c r="D16" s="28"/>
      <c r="G16" s="28"/>
      <c r="J16" s="15"/>
      <c r="O16" s="10"/>
      <c r="P16" s="2"/>
    </row>
    <row r="17" spans="1:22" x14ac:dyDescent="0.25">
      <c r="A17" t="s">
        <v>114</v>
      </c>
      <c r="C17" s="1">
        <v>560</v>
      </c>
      <c r="D17" s="28"/>
      <c r="G17" s="28"/>
      <c r="H17" s="3">
        <v>3000</v>
      </c>
      <c r="J17" s="16"/>
      <c r="P17" s="2"/>
    </row>
    <row r="18" spans="1:22" x14ac:dyDescent="0.25">
      <c r="A18" t="s">
        <v>9</v>
      </c>
      <c r="C18" s="1">
        <v>48552.5</v>
      </c>
      <c r="D18" s="28"/>
      <c r="E18" s="3">
        <v>48000</v>
      </c>
      <c r="G18" s="28"/>
      <c r="H18" s="3">
        <f>41240+6385+3900</f>
        <v>51525</v>
      </c>
      <c r="J18" s="18"/>
    </row>
    <row r="19" spans="1:22" x14ac:dyDescent="0.25">
      <c r="A19" t="s">
        <v>10</v>
      </c>
      <c r="C19" s="1">
        <v>19805</v>
      </c>
      <c r="D19" s="28"/>
      <c r="G19" s="28"/>
      <c r="H19" s="3">
        <v>10000</v>
      </c>
      <c r="J19" s="18"/>
      <c r="O19" s="10"/>
    </row>
    <row r="20" spans="1:22" x14ac:dyDescent="0.25">
      <c r="A20" s="20"/>
      <c r="C20" s="27"/>
      <c r="D20" s="28"/>
      <c r="G20" s="28"/>
      <c r="J20" s="15"/>
    </row>
    <row r="21" spans="1:22" x14ac:dyDescent="0.25">
      <c r="A21" t="s">
        <v>11</v>
      </c>
      <c r="C21" s="1">
        <v>3380</v>
      </c>
      <c r="D21" s="28"/>
      <c r="G21" s="28"/>
      <c r="H21" s="3">
        <v>9000</v>
      </c>
      <c r="J21" s="15"/>
    </row>
    <row r="22" spans="1:22" x14ac:dyDescent="0.25">
      <c r="A22" t="s">
        <v>12</v>
      </c>
      <c r="C22" s="1">
        <v>3520</v>
      </c>
      <c r="D22" s="28"/>
      <c r="E22" s="3">
        <v>8500</v>
      </c>
      <c r="G22" s="28"/>
      <c r="H22" s="3">
        <v>3700</v>
      </c>
      <c r="J22" s="18"/>
      <c r="Q22" s="2"/>
      <c r="R22" s="2"/>
      <c r="S22" s="2"/>
      <c r="T22" s="2"/>
      <c r="U22" s="2"/>
      <c r="V22" s="2"/>
    </row>
    <row r="23" spans="1:22" x14ac:dyDescent="0.25">
      <c r="A23" t="s">
        <v>13</v>
      </c>
      <c r="C23" s="1">
        <v>24529.86</v>
      </c>
      <c r="D23" s="28"/>
      <c r="E23" s="3">
        <v>21000</v>
      </c>
      <c r="G23" s="28"/>
      <c r="H23" s="3">
        <v>25000</v>
      </c>
      <c r="Q23" s="2"/>
      <c r="R23" s="2"/>
      <c r="S23" s="2"/>
      <c r="T23" s="2"/>
      <c r="U23" s="2"/>
      <c r="V23" s="2"/>
    </row>
    <row r="24" spans="1:22" x14ac:dyDescent="0.25">
      <c r="A24" t="s">
        <v>14</v>
      </c>
      <c r="C24" s="1">
        <v>1174.1199999999999</v>
      </c>
      <c r="D24" s="28"/>
      <c r="G24" s="28"/>
      <c r="H24" s="3">
        <v>3600</v>
      </c>
      <c r="N24" s="19"/>
      <c r="O24" s="10"/>
      <c r="Q24" s="2"/>
      <c r="R24" s="2"/>
      <c r="S24" s="2"/>
      <c r="T24" s="2"/>
      <c r="U24" s="2"/>
      <c r="V24" s="2"/>
    </row>
    <row r="25" spans="1:22" x14ac:dyDescent="0.25">
      <c r="A25" t="s">
        <v>15</v>
      </c>
      <c r="C25" s="1">
        <v>388</v>
      </c>
      <c r="D25" s="28"/>
      <c r="G25" s="28"/>
      <c r="Q25" s="2"/>
      <c r="R25" s="2"/>
      <c r="S25" s="2"/>
      <c r="T25" s="2"/>
      <c r="U25" s="2"/>
      <c r="V25" s="2"/>
    </row>
    <row r="26" spans="1:22" x14ac:dyDescent="0.25">
      <c r="A26" t="s">
        <v>16</v>
      </c>
      <c r="C26" s="1">
        <v>611.07000000000005</v>
      </c>
      <c r="D26" s="28"/>
      <c r="G26" s="28"/>
      <c r="Q26" s="2"/>
      <c r="R26" s="2"/>
      <c r="S26" s="2"/>
      <c r="T26" s="2"/>
      <c r="U26" s="2"/>
      <c r="V26" s="2"/>
    </row>
    <row r="27" spans="1:22" x14ac:dyDescent="0.25">
      <c r="A27" t="s">
        <v>104</v>
      </c>
      <c r="C27" s="1">
        <v>299381.37</v>
      </c>
      <c r="D27" s="28"/>
      <c r="F27" s="3">
        <v>172600</v>
      </c>
      <c r="G27" s="28"/>
      <c r="I27" s="3">
        <v>390700</v>
      </c>
      <c r="J27" s="15"/>
      <c r="K27" s="21"/>
      <c r="Q27" s="2"/>
      <c r="R27" s="2"/>
      <c r="S27" s="2"/>
      <c r="T27" s="2"/>
      <c r="U27" s="2"/>
      <c r="V27" s="2"/>
    </row>
    <row r="28" spans="1:22" s="20" customFormat="1" x14ac:dyDescent="0.25">
      <c r="C28" s="1"/>
      <c r="D28" s="28"/>
      <c r="E28" s="3"/>
      <c r="F28" s="3"/>
      <c r="G28" s="28"/>
      <c r="H28" s="3"/>
      <c r="I28" s="3"/>
      <c r="J28" s="15"/>
      <c r="K28" s="21"/>
    </row>
    <row r="29" spans="1:22" x14ac:dyDescent="0.25">
      <c r="A29" s="26" t="s">
        <v>115</v>
      </c>
      <c r="C29" s="34">
        <v>515021.29</v>
      </c>
      <c r="D29" s="28"/>
      <c r="E29" s="8">
        <f>SUM(E7:E27)</f>
        <v>179500</v>
      </c>
      <c r="F29" s="8">
        <f>SUM(F7:F27)</f>
        <v>172600</v>
      </c>
      <c r="G29" s="28"/>
      <c r="H29" s="8">
        <f>SUM(H7:H27)</f>
        <v>208825</v>
      </c>
      <c r="I29" s="8">
        <f>SUM(I7:I27)</f>
        <v>390700</v>
      </c>
      <c r="Q29" s="2"/>
      <c r="R29" s="2"/>
      <c r="S29" s="2"/>
      <c r="T29" s="2"/>
      <c r="U29" s="2"/>
      <c r="V29" s="2"/>
    </row>
    <row r="30" spans="1:22" x14ac:dyDescent="0.25">
      <c r="A30" s="36"/>
      <c r="B30" s="36"/>
      <c r="C30" s="36"/>
      <c r="D30" s="28"/>
      <c r="G30" s="28"/>
      <c r="Q30" s="2"/>
      <c r="R30" s="2"/>
      <c r="S30" s="2"/>
      <c r="T30" s="2"/>
      <c r="U30" s="2"/>
      <c r="V30" s="2"/>
    </row>
    <row r="31" spans="1:22" s="20" customFormat="1" x14ac:dyDescent="0.25">
      <c r="A31" s="26" t="s">
        <v>117</v>
      </c>
      <c r="D31" s="28"/>
      <c r="E31" s="3"/>
      <c r="F31" s="3"/>
      <c r="G31" s="28"/>
      <c r="H31" s="3"/>
      <c r="I31" s="3"/>
      <c r="J31" s="11"/>
    </row>
    <row r="32" spans="1:22" x14ac:dyDescent="0.25">
      <c r="A32" t="s">
        <v>17</v>
      </c>
      <c r="C32" s="1">
        <v>6294.86</v>
      </c>
      <c r="D32" s="28"/>
      <c r="E32" s="3">
        <v>8000</v>
      </c>
      <c r="G32" s="28"/>
      <c r="H32" s="3">
        <v>8000</v>
      </c>
      <c r="Q32" s="2"/>
      <c r="R32" s="2"/>
      <c r="S32" s="2"/>
      <c r="T32" s="2"/>
      <c r="U32" s="2"/>
      <c r="V32" s="2"/>
    </row>
    <row r="33" spans="1:10" x14ac:dyDescent="0.25">
      <c r="A33" t="s">
        <v>18</v>
      </c>
      <c r="C33" s="1">
        <v>194</v>
      </c>
      <c r="D33" s="28"/>
      <c r="E33" s="3">
        <v>500</v>
      </c>
      <c r="G33" s="28"/>
      <c r="H33" s="3">
        <v>500</v>
      </c>
    </row>
    <row r="34" spans="1:10" x14ac:dyDescent="0.25">
      <c r="A34" t="s">
        <v>19</v>
      </c>
      <c r="C34" s="1">
        <v>578.66</v>
      </c>
      <c r="D34" s="28"/>
      <c r="E34" s="3">
        <v>500</v>
      </c>
      <c r="G34" s="28"/>
      <c r="H34" s="3">
        <v>600</v>
      </c>
    </row>
    <row r="35" spans="1:10" x14ac:dyDescent="0.25">
      <c r="A35" t="s">
        <v>20</v>
      </c>
      <c r="C35" s="1">
        <v>856.18</v>
      </c>
      <c r="D35" s="28"/>
      <c r="G35" s="28"/>
      <c r="H35" s="3">
        <v>800</v>
      </c>
    </row>
    <row r="36" spans="1:10" x14ac:dyDescent="0.25">
      <c r="A36" t="s">
        <v>21</v>
      </c>
      <c r="C36" s="1">
        <v>2637.1</v>
      </c>
      <c r="D36" s="28"/>
      <c r="E36" s="3">
        <v>3000</v>
      </c>
      <c r="G36" s="28"/>
      <c r="H36" s="3">
        <v>3000</v>
      </c>
    </row>
    <row r="37" spans="1:10" x14ac:dyDescent="0.25">
      <c r="A37" t="s">
        <v>22</v>
      </c>
      <c r="C37" s="1">
        <v>12216</v>
      </c>
      <c r="D37" s="28"/>
      <c r="E37" s="3">
        <v>10000</v>
      </c>
      <c r="G37" s="28"/>
      <c r="H37" s="3">
        <v>12200</v>
      </c>
    </row>
    <row r="38" spans="1:10" x14ac:dyDescent="0.25">
      <c r="A38" t="s">
        <v>23</v>
      </c>
      <c r="C38" s="1">
        <v>903.95</v>
      </c>
      <c r="D38" s="28"/>
      <c r="E38" s="3">
        <v>500</v>
      </c>
      <c r="G38" s="28"/>
      <c r="H38" s="3">
        <v>1000</v>
      </c>
    </row>
    <row r="39" spans="1:10" x14ac:dyDescent="0.25">
      <c r="A39" t="s">
        <v>24</v>
      </c>
      <c r="C39" s="1">
        <v>813.68</v>
      </c>
      <c r="D39" s="28"/>
      <c r="E39" s="3">
        <v>500</v>
      </c>
      <c r="G39" s="28"/>
      <c r="H39" s="3">
        <v>1000</v>
      </c>
    </row>
    <row r="40" spans="1:10" x14ac:dyDescent="0.25">
      <c r="A40" t="s">
        <v>25</v>
      </c>
      <c r="C40" s="1">
        <v>2545</v>
      </c>
      <c r="D40" s="28"/>
      <c r="E40" s="3">
        <v>2000</v>
      </c>
      <c r="G40" s="28"/>
      <c r="H40" s="3">
        <v>2500</v>
      </c>
    </row>
    <row r="41" spans="1:10" s="2" customFormat="1" x14ac:dyDescent="0.25">
      <c r="A41" s="2" t="s">
        <v>71</v>
      </c>
      <c r="C41" s="1"/>
      <c r="D41" s="28"/>
      <c r="E41" s="3">
        <v>500</v>
      </c>
      <c r="F41" s="3"/>
      <c r="G41" s="28"/>
      <c r="H41" s="3">
        <v>500</v>
      </c>
      <c r="I41" s="3"/>
      <c r="J41" s="11"/>
    </row>
    <row r="42" spans="1:10" x14ac:dyDescent="0.25">
      <c r="A42" t="s">
        <v>26</v>
      </c>
      <c r="C42" s="1">
        <v>213.19</v>
      </c>
      <c r="D42" s="28"/>
      <c r="E42" s="3">
        <v>500</v>
      </c>
      <c r="G42" s="28"/>
      <c r="H42" s="3">
        <v>500</v>
      </c>
    </row>
    <row r="43" spans="1:10" s="20" customFormat="1" x14ac:dyDescent="0.25">
      <c r="C43" s="1"/>
      <c r="D43" s="28"/>
      <c r="E43" s="3"/>
      <c r="F43" s="3"/>
      <c r="G43" s="28"/>
      <c r="H43" s="3"/>
      <c r="I43" s="3"/>
      <c r="J43" s="11"/>
    </row>
    <row r="44" spans="1:10" x14ac:dyDescent="0.25">
      <c r="A44" t="s">
        <v>27</v>
      </c>
      <c r="C44" s="1">
        <v>0</v>
      </c>
      <c r="D44" s="28"/>
      <c r="G44" s="28"/>
    </row>
    <row r="45" spans="1:10" x14ac:dyDescent="0.25">
      <c r="A45" t="s">
        <v>28</v>
      </c>
      <c r="C45" s="1">
        <v>38750.11</v>
      </c>
      <c r="D45" s="28"/>
      <c r="E45" s="3">
        <v>46000</v>
      </c>
      <c r="G45" s="28"/>
      <c r="H45" s="3">
        <v>52000</v>
      </c>
    </row>
    <row r="46" spans="1:10" x14ac:dyDescent="0.25">
      <c r="A46" t="s">
        <v>29</v>
      </c>
      <c r="C46" s="1">
        <v>-6397.31</v>
      </c>
      <c r="D46" s="28"/>
      <c r="G46" s="28"/>
    </row>
    <row r="47" spans="1:10" x14ac:dyDescent="0.25">
      <c r="A47" t="s">
        <v>30</v>
      </c>
      <c r="C47" s="1">
        <v>200</v>
      </c>
      <c r="D47" s="28"/>
      <c r="E47" s="3">
        <v>500</v>
      </c>
      <c r="G47" s="28"/>
      <c r="H47" s="3">
        <v>500</v>
      </c>
    </row>
    <row r="48" spans="1:10" x14ac:dyDescent="0.25">
      <c r="A48" t="s">
        <v>31</v>
      </c>
      <c r="C48" s="1">
        <v>9365.56</v>
      </c>
      <c r="D48" s="28"/>
      <c r="E48" s="3">
        <v>6000</v>
      </c>
      <c r="G48" s="28"/>
      <c r="H48" s="3">
        <f>H45*0.0765</f>
        <v>3978</v>
      </c>
    </row>
    <row r="49" spans="1:10" s="20" customFormat="1" x14ac:dyDescent="0.25">
      <c r="C49" s="1"/>
      <c r="D49" s="28"/>
      <c r="E49" s="3"/>
      <c r="F49" s="3"/>
      <c r="G49" s="28"/>
      <c r="H49" s="3"/>
      <c r="I49" s="3"/>
      <c r="J49" s="11"/>
    </row>
    <row r="50" spans="1:10" x14ac:dyDescent="0.25">
      <c r="A50" t="s">
        <v>32</v>
      </c>
      <c r="C50" s="1">
        <v>10130</v>
      </c>
      <c r="D50" s="28"/>
      <c r="E50" s="3">
        <v>10000</v>
      </c>
      <c r="G50" s="28"/>
      <c r="H50" s="3">
        <v>15000</v>
      </c>
    </row>
    <row r="51" spans="1:10" s="2" customFormat="1" x14ac:dyDescent="0.25">
      <c r="A51" s="2" t="s">
        <v>97</v>
      </c>
      <c r="C51" s="1"/>
      <c r="D51" s="28"/>
      <c r="E51" s="3">
        <v>20000</v>
      </c>
      <c r="F51" s="3"/>
      <c r="G51" s="28"/>
      <c r="H51" s="3">
        <v>20000</v>
      </c>
      <c r="I51" s="3">
        <v>5000</v>
      </c>
      <c r="J51" s="11"/>
    </row>
    <row r="52" spans="1:10" s="2" customFormat="1" x14ac:dyDescent="0.25">
      <c r="A52" s="2" t="s">
        <v>69</v>
      </c>
      <c r="C52" s="1"/>
      <c r="D52" s="28"/>
      <c r="E52" s="3">
        <v>2500</v>
      </c>
      <c r="F52" s="3"/>
      <c r="G52" s="28"/>
      <c r="H52" s="3">
        <f>H51*0.0765</f>
        <v>1530</v>
      </c>
      <c r="I52" s="3"/>
      <c r="J52" s="11"/>
    </row>
    <row r="53" spans="1:10" s="2" customFormat="1" x14ac:dyDescent="0.25">
      <c r="A53" s="2" t="s">
        <v>70</v>
      </c>
      <c r="C53" s="1"/>
      <c r="D53" s="28"/>
      <c r="E53" s="3">
        <v>4000</v>
      </c>
      <c r="F53" s="3"/>
      <c r="G53" s="28"/>
      <c r="H53" s="3">
        <v>5000</v>
      </c>
      <c r="I53" s="3"/>
      <c r="J53" s="11"/>
    </row>
    <row r="54" spans="1:10" s="2" customFormat="1" x14ac:dyDescent="0.25">
      <c r="A54" s="2" t="s">
        <v>68</v>
      </c>
      <c r="C54" s="1"/>
      <c r="D54" s="28"/>
      <c r="E54" s="3">
        <v>5600</v>
      </c>
      <c r="F54" s="3"/>
      <c r="G54" s="28"/>
      <c r="H54" s="3">
        <v>5700</v>
      </c>
      <c r="I54" s="3"/>
      <c r="J54" s="11"/>
    </row>
    <row r="55" spans="1:10" x14ac:dyDescent="0.25">
      <c r="A55" t="s">
        <v>33</v>
      </c>
      <c r="C55" s="1">
        <v>200</v>
      </c>
      <c r="D55" s="28"/>
      <c r="E55" s="3">
        <v>6000</v>
      </c>
      <c r="G55" s="28"/>
      <c r="H55" s="3">
        <v>2000</v>
      </c>
    </row>
    <row r="56" spans="1:10" x14ac:dyDescent="0.25">
      <c r="A56" t="s">
        <v>34</v>
      </c>
      <c r="C56" s="1">
        <v>1900</v>
      </c>
      <c r="D56" s="28"/>
      <c r="G56" s="28"/>
      <c r="H56" s="3">
        <v>2000</v>
      </c>
    </row>
    <row r="57" spans="1:10" s="20" customFormat="1" x14ac:dyDescent="0.25">
      <c r="C57" s="1"/>
      <c r="D57" s="28"/>
      <c r="E57" s="3"/>
      <c r="F57" s="3"/>
      <c r="G57" s="28"/>
      <c r="H57" s="3"/>
      <c r="I57" s="3"/>
      <c r="J57" s="11"/>
    </row>
    <row r="58" spans="1:10" x14ac:dyDescent="0.25">
      <c r="A58" t="s">
        <v>35</v>
      </c>
      <c r="C58" s="1">
        <v>229.67</v>
      </c>
      <c r="D58" s="28"/>
      <c r="E58" s="3">
        <v>600</v>
      </c>
      <c r="G58" s="28"/>
      <c r="H58" s="3">
        <v>600</v>
      </c>
    </row>
    <row r="59" spans="1:10" x14ac:dyDescent="0.25">
      <c r="A59" t="s">
        <v>36</v>
      </c>
      <c r="C59" s="1">
        <v>218.68</v>
      </c>
      <c r="D59" s="28"/>
      <c r="E59" s="3">
        <v>600</v>
      </c>
      <c r="G59" s="28"/>
      <c r="H59" s="3">
        <v>700</v>
      </c>
    </row>
    <row r="60" spans="1:10" x14ac:dyDescent="0.25">
      <c r="A60" t="s">
        <v>37</v>
      </c>
      <c r="C60" s="1">
        <v>428</v>
      </c>
      <c r="D60" s="28"/>
      <c r="E60" s="3">
        <v>200</v>
      </c>
      <c r="G60" s="28"/>
      <c r="H60" s="3">
        <v>100</v>
      </c>
    </row>
    <row r="61" spans="1:10" x14ac:dyDescent="0.25">
      <c r="A61" t="s">
        <v>38</v>
      </c>
      <c r="C61" s="1">
        <v>38.770000000000003</v>
      </c>
      <c r="D61" s="28"/>
      <c r="E61" s="3">
        <v>1200</v>
      </c>
      <c r="G61" s="28"/>
      <c r="H61" s="3">
        <v>1200</v>
      </c>
    </row>
    <row r="62" spans="1:10" x14ac:dyDescent="0.25">
      <c r="A62" s="22" t="s">
        <v>120</v>
      </c>
      <c r="C62" s="27"/>
      <c r="D62" s="28"/>
      <c r="G62" s="28"/>
      <c r="H62" s="3">
        <v>400</v>
      </c>
    </row>
    <row r="63" spans="1:10" s="20" customFormat="1" x14ac:dyDescent="0.25">
      <c r="A63" s="22"/>
      <c r="C63" s="27"/>
      <c r="D63" s="28"/>
      <c r="E63" s="3"/>
      <c r="F63" s="3"/>
      <c r="G63" s="28"/>
      <c r="H63" s="3"/>
      <c r="I63" s="3"/>
      <c r="J63" s="11"/>
    </row>
    <row r="64" spans="1:10" x14ac:dyDescent="0.25">
      <c r="A64" t="s">
        <v>39</v>
      </c>
      <c r="C64" s="1">
        <v>0</v>
      </c>
      <c r="D64" s="28"/>
      <c r="G64" s="28"/>
    </row>
    <row r="65" spans="1:10" x14ac:dyDescent="0.25">
      <c r="A65" t="s">
        <v>40</v>
      </c>
      <c r="C65" s="1">
        <v>116.98</v>
      </c>
      <c r="D65" s="28"/>
      <c r="G65" s="28"/>
      <c r="H65" s="3">
        <v>150</v>
      </c>
    </row>
    <row r="66" spans="1:10" x14ac:dyDescent="0.25">
      <c r="A66" t="s">
        <v>41</v>
      </c>
      <c r="C66" s="1">
        <v>98.99</v>
      </c>
      <c r="D66" s="28"/>
      <c r="G66" s="28"/>
      <c r="H66" s="3">
        <v>150</v>
      </c>
    </row>
    <row r="67" spans="1:10" x14ac:dyDescent="0.25">
      <c r="A67" t="s">
        <v>42</v>
      </c>
      <c r="C67" s="1">
        <v>761.5</v>
      </c>
      <c r="D67" s="28"/>
      <c r="G67" s="28"/>
      <c r="H67" s="3">
        <v>500</v>
      </c>
    </row>
    <row r="68" spans="1:10" x14ac:dyDescent="0.25">
      <c r="A68" t="s">
        <v>43</v>
      </c>
      <c r="C68" s="33">
        <v>7676.84</v>
      </c>
      <c r="D68" s="28"/>
      <c r="E68" s="3">
        <v>6000</v>
      </c>
      <c r="G68" s="28"/>
      <c r="H68" s="3">
        <v>8000</v>
      </c>
    </row>
    <row r="69" spans="1:10" s="35" customFormat="1" x14ac:dyDescent="0.25">
      <c r="C69" s="33"/>
      <c r="D69" s="28"/>
      <c r="E69" s="3"/>
      <c r="F69" s="3"/>
      <c r="G69" s="28"/>
      <c r="H69" s="3"/>
      <c r="I69" s="3"/>
      <c r="J69" s="11"/>
    </row>
    <row r="70" spans="1:10" x14ac:dyDescent="0.25">
      <c r="A70" t="s">
        <v>44</v>
      </c>
      <c r="D70" s="28"/>
      <c r="G70" s="28"/>
    </row>
    <row r="71" spans="1:10" x14ac:dyDescent="0.25">
      <c r="A71" t="s">
        <v>83</v>
      </c>
      <c r="C71" s="1">
        <v>22489.11</v>
      </c>
      <c r="D71" s="28"/>
      <c r="E71" s="3">
        <v>20000</v>
      </c>
      <c r="F71" s="3">
        <v>25000</v>
      </c>
      <c r="G71" s="28"/>
      <c r="H71" s="3">
        <v>20000</v>
      </c>
      <c r="I71" s="3">
        <v>25000</v>
      </c>
    </row>
    <row r="72" spans="1:10" x14ac:dyDescent="0.25">
      <c r="A72" t="s">
        <v>45</v>
      </c>
      <c r="C72" s="1">
        <v>-9713.84</v>
      </c>
      <c r="D72" s="28"/>
      <c r="G72" s="28"/>
    </row>
    <row r="73" spans="1:10" x14ac:dyDescent="0.25">
      <c r="A73" t="s">
        <v>46</v>
      </c>
      <c r="C73" s="1">
        <v>240</v>
      </c>
      <c r="D73" s="28"/>
      <c r="G73" s="28"/>
      <c r="H73" s="3">
        <v>480</v>
      </c>
      <c r="I73" s="3">
        <v>480</v>
      </c>
    </row>
    <row r="74" spans="1:10" x14ac:dyDescent="0.25">
      <c r="A74" t="s">
        <v>47</v>
      </c>
      <c r="C74" s="1">
        <v>11982.89</v>
      </c>
      <c r="D74" s="28"/>
      <c r="E74" s="3">
        <v>2400</v>
      </c>
      <c r="F74" s="3">
        <v>3000</v>
      </c>
      <c r="G74" s="28"/>
      <c r="H74" s="3">
        <f>H71*0.0765</f>
        <v>1530</v>
      </c>
      <c r="I74" s="3">
        <f>I71*0.0765</f>
        <v>1912.5</v>
      </c>
    </row>
    <row r="75" spans="1:10" x14ac:dyDescent="0.25">
      <c r="C75" s="1"/>
      <c r="D75" s="28"/>
      <c r="G75" s="28"/>
    </row>
    <row r="76" spans="1:10" s="2" customFormat="1" x14ac:dyDescent="0.25">
      <c r="A76" s="2" t="s">
        <v>127</v>
      </c>
      <c r="C76" s="1">
        <v>6752.94</v>
      </c>
      <c r="D76" s="28"/>
      <c r="E76" s="3">
        <v>8000</v>
      </c>
      <c r="F76" s="3">
        <v>17000</v>
      </c>
      <c r="G76" s="28"/>
      <c r="H76" s="3">
        <v>15000</v>
      </c>
      <c r="I76" s="3">
        <v>15000</v>
      </c>
      <c r="J76" s="11"/>
    </row>
    <row r="77" spans="1:10" s="35" customFormat="1" x14ac:dyDescent="0.25">
      <c r="A77" s="35" t="s">
        <v>46</v>
      </c>
      <c r="C77" s="1"/>
      <c r="D77" s="28"/>
      <c r="E77" s="3"/>
      <c r="F77" s="3"/>
      <c r="G77" s="28"/>
      <c r="H77" s="3">
        <v>480</v>
      </c>
      <c r="I77" s="3">
        <v>480</v>
      </c>
      <c r="J77" s="11"/>
    </row>
    <row r="78" spans="1:10" s="2" customFormat="1" x14ac:dyDescent="0.25">
      <c r="A78" s="2" t="s">
        <v>128</v>
      </c>
      <c r="C78" s="1"/>
      <c r="D78" s="28"/>
      <c r="E78" s="3">
        <v>500</v>
      </c>
      <c r="F78" s="3">
        <v>1500</v>
      </c>
      <c r="G78" s="28"/>
      <c r="H78" s="3">
        <f>H76*0.0765</f>
        <v>1147.5</v>
      </c>
      <c r="I78" s="3">
        <f>I76*0.0765</f>
        <v>1147.5</v>
      </c>
      <c r="J78" s="11"/>
    </row>
    <row r="79" spans="1:10" s="20" customFormat="1" x14ac:dyDescent="0.25">
      <c r="C79" s="1"/>
      <c r="D79" s="28"/>
      <c r="E79" s="3"/>
      <c r="F79" s="3"/>
      <c r="G79" s="28"/>
      <c r="H79" s="3"/>
      <c r="I79" s="3"/>
      <c r="J79" s="11"/>
    </row>
    <row r="80" spans="1:10" x14ac:dyDescent="0.25">
      <c r="A80" t="s">
        <v>48</v>
      </c>
      <c r="C80" s="1">
        <v>9620.61</v>
      </c>
      <c r="D80" s="28"/>
      <c r="E80" s="3">
        <v>5000</v>
      </c>
      <c r="F80" s="3">
        <v>20000</v>
      </c>
      <c r="G80" s="28"/>
      <c r="H80" s="3">
        <v>5000</v>
      </c>
      <c r="I80" s="3">
        <v>20000</v>
      </c>
    </row>
    <row r="81" spans="1:10" s="20" customFormat="1" x14ac:dyDescent="0.25">
      <c r="C81" s="1"/>
      <c r="D81" s="28"/>
      <c r="E81" s="3"/>
      <c r="F81" s="3"/>
      <c r="G81" s="28"/>
      <c r="H81" s="3"/>
      <c r="I81" s="3"/>
      <c r="J81" s="11"/>
    </row>
    <row r="82" spans="1:10" x14ac:dyDescent="0.25">
      <c r="A82" t="s">
        <v>49</v>
      </c>
      <c r="C82" s="1">
        <v>-961.13</v>
      </c>
      <c r="D82" s="28"/>
      <c r="G82" s="28"/>
    </row>
    <row r="83" spans="1:10" x14ac:dyDescent="0.25">
      <c r="A83" t="s">
        <v>50</v>
      </c>
      <c r="C83" s="1">
        <v>801.24</v>
      </c>
      <c r="D83" s="28"/>
      <c r="E83" s="3">
        <v>2000</v>
      </c>
      <c r="G83" s="28"/>
      <c r="H83" s="23">
        <v>1000</v>
      </c>
      <c r="I83" s="23">
        <v>1000</v>
      </c>
    </row>
    <row r="84" spans="1:10" x14ac:dyDescent="0.25">
      <c r="A84" t="s">
        <v>51</v>
      </c>
      <c r="C84" s="1">
        <v>1752.5</v>
      </c>
      <c r="D84" s="28"/>
      <c r="E84" s="3">
        <v>3000</v>
      </c>
      <c r="G84" s="28"/>
      <c r="H84" s="23">
        <v>2500</v>
      </c>
      <c r="I84" s="23">
        <v>500</v>
      </c>
    </row>
    <row r="85" spans="1:10" x14ac:dyDescent="0.25">
      <c r="A85" t="s">
        <v>52</v>
      </c>
      <c r="C85" s="1">
        <v>586.51</v>
      </c>
      <c r="D85" s="28"/>
      <c r="E85" s="3">
        <v>500</v>
      </c>
      <c r="G85" s="28"/>
      <c r="H85" s="23">
        <v>300</v>
      </c>
      <c r="I85" s="23">
        <v>200</v>
      </c>
    </row>
    <row r="86" spans="1:10" s="20" customFormat="1" x14ac:dyDescent="0.25">
      <c r="C86" s="1"/>
      <c r="D86" s="28"/>
      <c r="E86" s="3"/>
      <c r="F86" s="3"/>
      <c r="G86" s="28"/>
      <c r="H86" s="23"/>
      <c r="I86" s="23"/>
      <c r="J86" s="11"/>
    </row>
    <row r="87" spans="1:10" x14ac:dyDescent="0.25">
      <c r="A87" t="s">
        <v>53</v>
      </c>
      <c r="C87" s="1">
        <v>6939.89</v>
      </c>
      <c r="D87" s="28"/>
      <c r="E87" s="3">
        <v>5000</v>
      </c>
      <c r="G87" s="28"/>
      <c r="H87" s="3">
        <v>3600</v>
      </c>
    </row>
    <row r="88" spans="1:10" x14ac:dyDescent="0.25">
      <c r="A88" t="s">
        <v>54</v>
      </c>
      <c r="C88" s="1">
        <v>1845.44</v>
      </c>
      <c r="D88" s="28"/>
      <c r="F88" s="3">
        <v>2000</v>
      </c>
      <c r="G88" s="28"/>
      <c r="I88" s="3">
        <v>3600</v>
      </c>
    </row>
    <row r="89" spans="1:10" s="20" customFormat="1" x14ac:dyDescent="0.25">
      <c r="C89" s="1"/>
      <c r="D89" s="28"/>
      <c r="E89" s="3"/>
      <c r="F89" s="3"/>
      <c r="G89" s="28"/>
      <c r="H89" s="3"/>
      <c r="I89" s="3"/>
      <c r="J89" s="11"/>
    </row>
    <row r="90" spans="1:10" x14ac:dyDescent="0.25">
      <c r="A90" t="s">
        <v>55</v>
      </c>
      <c r="C90" s="1">
        <v>1381.19</v>
      </c>
      <c r="D90" s="28"/>
      <c r="E90" s="3">
        <v>2000</v>
      </c>
      <c r="G90" s="28"/>
      <c r="H90" s="3">
        <v>2500</v>
      </c>
    </row>
    <row r="91" spans="1:10" x14ac:dyDescent="0.25">
      <c r="A91" t="s">
        <v>56</v>
      </c>
      <c r="C91" s="1">
        <v>5871.27</v>
      </c>
      <c r="D91" s="28"/>
      <c r="E91" s="3">
        <v>5500</v>
      </c>
      <c r="G91" s="28"/>
      <c r="H91" s="3">
        <v>6000</v>
      </c>
    </row>
    <row r="92" spans="1:10" x14ac:dyDescent="0.25">
      <c r="A92" t="s">
        <v>57</v>
      </c>
      <c r="C92" s="1">
        <v>0</v>
      </c>
      <c r="D92" s="28"/>
      <c r="G92" s="28"/>
      <c r="H92" s="3">
        <v>2000</v>
      </c>
    </row>
    <row r="93" spans="1:10" x14ac:dyDescent="0.25">
      <c r="A93" t="s">
        <v>58</v>
      </c>
      <c r="C93" s="1">
        <v>0</v>
      </c>
      <c r="D93" s="28"/>
      <c r="G93" s="28"/>
      <c r="H93" s="3">
        <v>3000</v>
      </c>
    </row>
    <row r="94" spans="1:10" s="20" customFormat="1" x14ac:dyDescent="0.25">
      <c r="C94" s="1"/>
      <c r="D94" s="28"/>
      <c r="E94" s="3"/>
      <c r="F94" s="3"/>
      <c r="G94" s="28"/>
      <c r="H94" s="3"/>
      <c r="I94" s="3"/>
      <c r="J94" s="11"/>
    </row>
    <row r="95" spans="1:10" x14ac:dyDescent="0.25">
      <c r="A95" t="s">
        <v>59</v>
      </c>
      <c r="C95" s="1">
        <v>632.30999999999995</v>
      </c>
      <c r="D95" s="28"/>
      <c r="E95" s="3">
        <v>500</v>
      </c>
      <c r="G95" s="28"/>
      <c r="H95" s="3">
        <v>500</v>
      </c>
    </row>
    <row r="96" spans="1:10" x14ac:dyDescent="0.25">
      <c r="A96" t="s">
        <v>60</v>
      </c>
      <c r="C96" s="1">
        <v>703.07</v>
      </c>
      <c r="D96" s="28"/>
      <c r="E96" s="3">
        <v>500</v>
      </c>
      <c r="G96" s="28"/>
      <c r="H96" s="3">
        <v>800</v>
      </c>
    </row>
    <row r="97" spans="1:10" x14ac:dyDescent="0.25">
      <c r="A97" t="s">
        <v>61</v>
      </c>
      <c r="C97" s="1">
        <v>955</v>
      </c>
      <c r="D97" s="28"/>
      <c r="E97" s="3">
        <v>1000</v>
      </c>
      <c r="G97" s="28"/>
      <c r="H97" s="3">
        <v>1000</v>
      </c>
    </row>
    <row r="98" spans="1:10" s="20" customFormat="1" x14ac:dyDescent="0.25">
      <c r="C98" s="1"/>
      <c r="D98" s="28"/>
      <c r="E98" s="3"/>
      <c r="F98" s="3"/>
      <c r="G98" s="28"/>
      <c r="H98" s="3"/>
      <c r="I98" s="3"/>
      <c r="J98" s="11"/>
    </row>
    <row r="99" spans="1:10" s="20" customFormat="1" x14ac:dyDescent="0.25">
      <c r="C99" s="1"/>
      <c r="D99" s="28"/>
      <c r="E99" s="3"/>
      <c r="F99" s="3"/>
      <c r="G99" s="28"/>
      <c r="H99" s="3"/>
      <c r="I99" s="3"/>
      <c r="J99" s="11"/>
    </row>
    <row r="100" spans="1:10" x14ac:dyDescent="0.25">
      <c r="A100" t="s">
        <v>62</v>
      </c>
      <c r="C100" s="1">
        <v>97.48</v>
      </c>
      <c r="D100" s="28"/>
      <c r="G100" s="28"/>
      <c r="I100" s="3" t="s">
        <v>110</v>
      </c>
    </row>
    <row r="101" spans="1:10" x14ac:dyDescent="0.25">
      <c r="A101" t="s">
        <v>102</v>
      </c>
      <c r="C101" s="1">
        <v>2761.75</v>
      </c>
      <c r="D101" s="28"/>
      <c r="G101" s="28"/>
      <c r="I101" s="3">
        <v>0</v>
      </c>
    </row>
    <row r="102" spans="1:10" x14ac:dyDescent="0.25">
      <c r="A102" t="s">
        <v>63</v>
      </c>
      <c r="C102" s="1">
        <v>9032.94</v>
      </c>
      <c r="D102" s="28"/>
      <c r="G102" s="28"/>
      <c r="I102" s="3">
        <v>0</v>
      </c>
    </row>
    <row r="103" spans="1:10" x14ac:dyDescent="0.25">
      <c r="A103" t="s">
        <v>121</v>
      </c>
      <c r="C103" s="1">
        <v>14140.35</v>
      </c>
      <c r="D103" s="28"/>
      <c r="G103" s="28"/>
      <c r="I103" s="3">
        <v>0</v>
      </c>
    </row>
    <row r="104" spans="1:10" x14ac:dyDescent="0.25">
      <c r="A104" t="s">
        <v>64</v>
      </c>
      <c r="C104" s="1">
        <v>88204.64</v>
      </c>
      <c r="D104" s="28"/>
      <c r="G104" s="28"/>
      <c r="I104" s="3">
        <v>44000</v>
      </c>
    </row>
    <row r="105" spans="1:10" x14ac:dyDescent="0.25">
      <c r="A105" t="s">
        <v>103</v>
      </c>
      <c r="C105" s="1">
        <v>0</v>
      </c>
      <c r="D105" s="28"/>
      <c r="G105" s="28"/>
      <c r="I105" s="24" t="s">
        <v>105</v>
      </c>
    </row>
    <row r="106" spans="1:10" x14ac:dyDescent="0.25">
      <c r="A106" t="s">
        <v>65</v>
      </c>
      <c r="C106" s="1">
        <v>7889.25</v>
      </c>
      <c r="D106" s="28"/>
      <c r="G106" s="28"/>
      <c r="I106" s="24">
        <v>66000</v>
      </c>
    </row>
    <row r="107" spans="1:10" x14ac:dyDescent="0.25">
      <c r="A107" t="s">
        <v>66</v>
      </c>
      <c r="C107" s="1">
        <v>1377</v>
      </c>
      <c r="D107" s="28"/>
      <c r="G107" s="28"/>
      <c r="I107" s="24">
        <v>12000</v>
      </c>
    </row>
    <row r="108" spans="1:10" x14ac:dyDescent="0.25">
      <c r="A108" t="s">
        <v>67</v>
      </c>
      <c r="C108" s="1">
        <v>6250.67</v>
      </c>
      <c r="D108" s="28"/>
      <c r="G108" s="28"/>
      <c r="I108" s="24" t="s">
        <v>105</v>
      </c>
    </row>
    <row r="109" spans="1:10" s="14" customFormat="1" x14ac:dyDescent="0.25">
      <c r="A109" s="14" t="s">
        <v>106</v>
      </c>
      <c r="C109" s="27"/>
      <c r="D109" s="28"/>
      <c r="E109" s="3"/>
      <c r="F109" s="3"/>
      <c r="G109" s="28"/>
      <c r="H109" s="3"/>
      <c r="I109" s="24">
        <v>160000</v>
      </c>
      <c r="J109" s="11"/>
    </row>
    <row r="110" spans="1:10" s="14" customFormat="1" x14ac:dyDescent="0.25">
      <c r="A110" s="14" t="s">
        <v>107</v>
      </c>
      <c r="C110" s="27"/>
      <c r="D110" s="28"/>
      <c r="E110" s="3"/>
      <c r="F110" s="3"/>
      <c r="G110" s="28"/>
      <c r="H110" s="3"/>
      <c r="I110" s="24" t="s">
        <v>105</v>
      </c>
      <c r="J110" s="11"/>
    </row>
    <row r="111" spans="1:10" s="20" customFormat="1" x14ac:dyDescent="0.25">
      <c r="C111" s="27"/>
      <c r="D111" s="28"/>
      <c r="E111" s="3"/>
      <c r="F111" s="3"/>
      <c r="G111" s="28"/>
      <c r="H111" s="3"/>
      <c r="I111" s="24"/>
      <c r="J111" s="11"/>
    </row>
    <row r="112" spans="1:10" x14ac:dyDescent="0.25">
      <c r="A112" s="26" t="s">
        <v>118</v>
      </c>
      <c r="C112" s="29">
        <v>307316.53000000003</v>
      </c>
      <c r="D112" s="28"/>
      <c r="E112" s="7">
        <f>SUM(E32:E110)</f>
        <v>191100</v>
      </c>
      <c r="F112" s="7">
        <f>SUM(F32:F110)</f>
        <v>68500</v>
      </c>
      <c r="G112" s="28"/>
      <c r="H112" s="7">
        <f>SUM(H32:H110)</f>
        <v>216945.5</v>
      </c>
      <c r="I112" s="7">
        <f>SUM(I32:I110)</f>
        <v>356320</v>
      </c>
    </row>
    <row r="113" spans="1:9" x14ac:dyDescent="0.25">
      <c r="A113" s="26" t="s">
        <v>119</v>
      </c>
      <c r="C113" s="29">
        <v>207704.76</v>
      </c>
      <c r="D113" s="28"/>
      <c r="E113" s="8">
        <f>E29-E112</f>
        <v>-11600</v>
      </c>
      <c r="F113" s="8">
        <f>F29-F112</f>
        <v>104100</v>
      </c>
      <c r="G113" s="28"/>
      <c r="H113" s="30">
        <f>H29-H112</f>
        <v>-8120.5</v>
      </c>
      <c r="I113" s="30">
        <f>I29-I112</f>
        <v>34380</v>
      </c>
    </row>
    <row r="116" spans="1:9" x14ac:dyDescent="0.25">
      <c r="A116" t="s">
        <v>124</v>
      </c>
    </row>
    <row r="117" spans="1:9" x14ac:dyDescent="0.25">
      <c r="A117" t="s">
        <v>125</v>
      </c>
    </row>
    <row r="118" spans="1:9" x14ac:dyDescent="0.25">
      <c r="A118" t="s">
        <v>126</v>
      </c>
    </row>
  </sheetData>
  <mergeCells count="4">
    <mergeCell ref="A2:C2"/>
    <mergeCell ref="A3:C3"/>
    <mergeCell ref="A6:C6"/>
    <mergeCell ref="A30:C3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8"/>
  <sheetViews>
    <sheetView workbookViewId="0">
      <selection activeCell="A28" sqref="A28"/>
    </sheetView>
  </sheetViews>
  <sheetFormatPr defaultRowHeight="15" x14ac:dyDescent="0.25"/>
  <sheetData>
    <row r="3" spans="1:7" x14ac:dyDescent="0.25">
      <c r="A3" s="11"/>
      <c r="B3" s="20" t="s">
        <v>95</v>
      </c>
      <c r="C3" s="20"/>
      <c r="D3" s="20"/>
      <c r="E3" s="20"/>
      <c r="F3" s="20"/>
      <c r="G3" s="20"/>
    </row>
    <row r="4" spans="1:7" x14ac:dyDescent="0.25">
      <c r="A4" s="12" t="s">
        <v>74</v>
      </c>
      <c r="B4" s="20"/>
      <c r="C4" s="20"/>
      <c r="D4" s="20"/>
      <c r="E4" s="20"/>
      <c r="F4" s="20"/>
      <c r="G4" s="20"/>
    </row>
    <row r="5" spans="1:7" x14ac:dyDescent="0.25">
      <c r="A5" s="13">
        <v>5000</v>
      </c>
      <c r="B5" s="9"/>
      <c r="C5" s="9" t="s">
        <v>84</v>
      </c>
      <c r="D5" s="20"/>
      <c r="E5" s="20"/>
      <c r="F5" s="20"/>
      <c r="G5" s="20"/>
    </row>
    <row r="6" spans="1:7" x14ac:dyDescent="0.25">
      <c r="A6" s="3">
        <v>40000</v>
      </c>
      <c r="B6" s="20"/>
      <c r="C6" s="20" t="s">
        <v>85</v>
      </c>
      <c r="D6" s="20"/>
      <c r="E6" s="17" t="s">
        <v>92</v>
      </c>
      <c r="F6" s="20"/>
      <c r="G6" s="20"/>
    </row>
    <row r="7" spans="1:7" x14ac:dyDescent="0.25">
      <c r="A7" s="15">
        <v>64000</v>
      </c>
      <c r="B7" s="6"/>
      <c r="C7" s="20" t="s">
        <v>94</v>
      </c>
      <c r="D7" s="20"/>
      <c r="E7" s="17" t="s">
        <v>91</v>
      </c>
      <c r="F7" s="20"/>
      <c r="G7" s="20"/>
    </row>
    <row r="8" spans="1:7" x14ac:dyDescent="0.25">
      <c r="A8" s="15">
        <v>272000</v>
      </c>
      <c r="B8" s="20"/>
      <c r="C8" s="20" t="s">
        <v>86</v>
      </c>
      <c r="D8" s="20"/>
      <c r="E8" s="17" t="s">
        <v>93</v>
      </c>
      <c r="F8" s="10"/>
      <c r="G8" s="20"/>
    </row>
    <row r="9" spans="1:7" x14ac:dyDescent="0.25">
      <c r="A9" s="15">
        <v>91000</v>
      </c>
      <c r="B9" s="20"/>
      <c r="C9" s="20" t="s">
        <v>87</v>
      </c>
      <c r="D9" s="20"/>
      <c r="E9" s="20"/>
      <c r="F9" s="10"/>
      <c r="G9" s="20"/>
    </row>
    <row r="10" spans="1:7" x14ac:dyDescent="0.25">
      <c r="A10" s="18">
        <v>27100</v>
      </c>
      <c r="B10" s="20"/>
      <c r="C10" s="20" t="s">
        <v>88</v>
      </c>
      <c r="D10" s="20"/>
      <c r="E10" s="20"/>
      <c r="F10" s="10"/>
      <c r="G10" s="20"/>
    </row>
    <row r="11" spans="1:7" x14ac:dyDescent="0.25">
      <c r="A11" s="18">
        <v>12000</v>
      </c>
      <c r="B11" s="20" t="s">
        <v>89</v>
      </c>
      <c r="C11" s="20" t="s">
        <v>90</v>
      </c>
      <c r="D11" s="20"/>
      <c r="E11" s="20"/>
      <c r="F11" s="10"/>
      <c r="G11" s="20"/>
    </row>
    <row r="12" spans="1:7" x14ac:dyDescent="0.25">
      <c r="A12" s="15">
        <v>10000</v>
      </c>
      <c r="B12" s="20"/>
      <c r="C12" s="20" t="s">
        <v>101</v>
      </c>
      <c r="D12" s="20"/>
      <c r="E12" s="20"/>
      <c r="F12" s="10"/>
      <c r="G12" s="20"/>
    </row>
    <row r="13" spans="1:7" x14ac:dyDescent="0.25">
      <c r="A13" s="15"/>
      <c r="B13" s="20"/>
      <c r="C13" s="20"/>
      <c r="D13" s="20"/>
      <c r="E13" s="19">
        <f>1200+20000+2800+27100+12000</f>
        <v>63100</v>
      </c>
      <c r="F13" s="10" t="s">
        <v>96</v>
      </c>
      <c r="G13" s="20"/>
    </row>
    <row r="14" spans="1:7" x14ac:dyDescent="0.25">
      <c r="A14" s="16" t="s">
        <v>98</v>
      </c>
      <c r="B14" s="20"/>
      <c r="C14" s="20"/>
      <c r="D14" s="20"/>
      <c r="E14" s="20"/>
      <c r="F14" s="10"/>
      <c r="G14" s="20"/>
    </row>
    <row r="15" spans="1:7" x14ac:dyDescent="0.25">
      <c r="A15" s="15">
        <v>10000</v>
      </c>
      <c r="B15" s="20"/>
      <c r="C15" s="20" t="s">
        <v>79</v>
      </c>
      <c r="D15" s="20"/>
      <c r="E15" s="17" t="s">
        <v>99</v>
      </c>
      <c r="F15" s="10"/>
      <c r="G15" s="20"/>
    </row>
    <row r="16" spans="1:7" x14ac:dyDescent="0.25">
      <c r="A16" s="15">
        <v>70000</v>
      </c>
      <c r="B16" s="20"/>
      <c r="C16" s="20" t="s">
        <v>100</v>
      </c>
      <c r="D16" s="20"/>
      <c r="E16" s="20"/>
      <c r="F16" s="10"/>
      <c r="G16" s="20"/>
    </row>
    <row r="17" spans="1:7" x14ac:dyDescent="0.25">
      <c r="A17" s="15"/>
      <c r="B17" s="20"/>
      <c r="C17" s="20"/>
      <c r="D17" s="20"/>
      <c r="E17" s="20"/>
      <c r="F17" s="10"/>
      <c r="G17" s="20"/>
    </row>
    <row r="18" spans="1:7" x14ac:dyDescent="0.25">
      <c r="A18" s="11"/>
      <c r="B18" s="20"/>
      <c r="C18" s="20"/>
      <c r="D18" s="20"/>
      <c r="E18" s="20"/>
      <c r="F18" s="20"/>
      <c r="G18" s="20"/>
    </row>
    <row r="19" spans="1:7" x14ac:dyDescent="0.25">
      <c r="A19" s="16" t="s">
        <v>75</v>
      </c>
      <c r="B19" s="20"/>
      <c r="C19" s="20"/>
      <c r="D19" s="20"/>
      <c r="E19" s="20"/>
      <c r="F19" s="20"/>
      <c r="G19" s="20"/>
    </row>
    <row r="20" spans="1:7" x14ac:dyDescent="0.25">
      <c r="A20" s="18">
        <v>2100</v>
      </c>
      <c r="B20" s="20"/>
      <c r="C20" s="20" t="s">
        <v>76</v>
      </c>
      <c r="D20" s="20"/>
      <c r="E20" s="20"/>
      <c r="F20" s="20"/>
      <c r="G20" s="20"/>
    </row>
    <row r="21" spans="1:7" x14ac:dyDescent="0.25">
      <c r="A21" s="18">
        <v>7700</v>
      </c>
      <c r="B21" s="20"/>
      <c r="C21" s="20" t="s">
        <v>73</v>
      </c>
      <c r="D21" s="20"/>
      <c r="E21" s="20"/>
      <c r="F21" s="20"/>
      <c r="G21" s="20"/>
    </row>
    <row r="22" spans="1:7" x14ac:dyDescent="0.25">
      <c r="A22" s="18">
        <v>1600</v>
      </c>
      <c r="B22" s="20"/>
      <c r="C22" s="20" t="s">
        <v>77</v>
      </c>
      <c r="D22" s="20"/>
      <c r="E22" s="20"/>
      <c r="F22" s="10"/>
      <c r="G22" s="20"/>
    </row>
    <row r="23" spans="1:7" x14ac:dyDescent="0.25">
      <c r="A23" s="15" t="s">
        <v>78</v>
      </c>
      <c r="B23" s="20"/>
      <c r="C23" s="20" t="s">
        <v>80</v>
      </c>
      <c r="D23" s="20"/>
      <c r="E23" s="20"/>
      <c r="F23" s="20"/>
      <c r="G23" s="20"/>
    </row>
    <row r="24" spans="1:7" x14ac:dyDescent="0.25">
      <c r="A24" s="15" t="s">
        <v>78</v>
      </c>
      <c r="B24" s="20"/>
      <c r="C24" s="20" t="s">
        <v>81</v>
      </c>
      <c r="D24" s="20"/>
      <c r="E24" s="20"/>
      <c r="F24" s="20"/>
      <c r="G24" s="20"/>
    </row>
    <row r="25" spans="1:7" x14ac:dyDescent="0.25">
      <c r="A25" s="18">
        <v>1000</v>
      </c>
      <c r="B25" s="20"/>
      <c r="C25" s="20" t="s">
        <v>82</v>
      </c>
      <c r="D25" s="20"/>
      <c r="E25" s="20"/>
      <c r="F25" s="20"/>
      <c r="G25" s="20"/>
    </row>
    <row r="26" spans="1:7" x14ac:dyDescent="0.25">
      <c r="A26" s="11"/>
      <c r="B26" s="20"/>
      <c r="C26" s="20"/>
      <c r="D26" s="20"/>
      <c r="E26" s="20"/>
      <c r="F26" s="20"/>
      <c r="G26" s="20"/>
    </row>
    <row r="27" spans="1:7" x14ac:dyDescent="0.25">
      <c r="A27" s="11"/>
      <c r="B27" s="20"/>
      <c r="C27" s="20"/>
      <c r="D27" s="20"/>
      <c r="E27" s="19">
        <f>2100+7700+1600+5000+4900+1000</f>
        <v>22300</v>
      </c>
      <c r="F27" s="10" t="s">
        <v>96</v>
      </c>
      <c r="G27" s="20"/>
    </row>
    <row r="28" spans="1:7" x14ac:dyDescent="0.25">
      <c r="A28" s="11"/>
      <c r="B28" s="20"/>
      <c r="C28" s="20"/>
      <c r="D28" s="20"/>
      <c r="E28" s="20"/>
      <c r="F28" s="20"/>
      <c r="G2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Budget</vt:lpstr>
      <vt:lpstr>Grant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 Livesay</cp:lastModifiedBy>
  <cp:lastPrinted>2022-01-23T04:45:29Z</cp:lastPrinted>
  <dcterms:created xsi:type="dcterms:W3CDTF">2021-11-10T22:55:43Z</dcterms:created>
  <dcterms:modified xsi:type="dcterms:W3CDTF">2022-01-23T04:47:10Z</dcterms:modified>
</cp:coreProperties>
</file>